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55" windowWidth="17400" windowHeight="11640"/>
  </bookViews>
  <sheets>
    <sheet name="2020" sheetId="1" r:id="rId1"/>
    <sheet name="пояснения 2019" sheetId="2" r:id="rId2"/>
  </sheets>
  <calcPr calcId="145621"/>
</workbook>
</file>

<file path=xl/calcChain.xml><?xml version="1.0" encoding="utf-8"?>
<calcChain xmlns="http://schemas.openxmlformats.org/spreadsheetml/2006/main">
  <c r="C15" i="1" l="1"/>
  <c r="C18" i="1" l="1"/>
  <c r="C12" i="1"/>
  <c r="C11" i="1"/>
  <c r="C10" i="1" s="1"/>
  <c r="C19" i="1" l="1"/>
  <c r="C9" i="1"/>
  <c r="C17" i="1" l="1"/>
  <c r="C14" i="1" l="1"/>
  <c r="C16" i="1" l="1"/>
  <c r="C16" i="2" l="1"/>
  <c r="C15" i="2" s="1"/>
  <c r="C10" i="2"/>
  <c r="C9" i="2"/>
  <c r="C18" i="2" l="1"/>
  <c r="C21" i="1" l="1"/>
</calcChain>
</file>

<file path=xl/sharedStrings.xml><?xml version="1.0" encoding="utf-8"?>
<sst xmlns="http://schemas.openxmlformats.org/spreadsheetml/2006/main" count="61" uniqueCount="38">
  <si>
    <t>тыс. рублей</t>
  </si>
  <si>
    <t>Код доходов бюджета</t>
  </si>
  <si>
    <t>Наименование доходов</t>
  </si>
  <si>
    <t>Сумма</t>
  </si>
  <si>
    <t>1 00 00000 00 0000 000</t>
  </si>
  <si>
    <t>НАЛОГОВЫЕ И НЕНАЛОГОВЫЕ ДОХОДЫ</t>
  </si>
  <si>
    <t>2 00 00000 00 0000 000</t>
  </si>
  <si>
    <t>БЕЗВОЗМЕЗДНЫЕ ПОСТУПЛЕНИЯ</t>
  </si>
  <si>
    <t>ИТОГО</t>
  </si>
  <si>
    <t>1 06 00000 00 0000 000</t>
  </si>
  <si>
    <t>НАЛОГИ НА ИМУЩЕСТВО</t>
  </si>
  <si>
    <t>1 06 01000 00 0000 110</t>
  </si>
  <si>
    <t>Налог на имущество физических лиц</t>
  </si>
  <si>
    <t>1 06 06000 00 0000 110</t>
  </si>
  <si>
    <t>Земельный налог</t>
  </si>
  <si>
    <t>1 16 00000 00 0000 000</t>
  </si>
  <si>
    <t>ШТРАФЫ, САНКЦИИ, ВОЗМЕЩЕНИЕ УЩЕРБА</t>
  </si>
  <si>
    <t>2 02 00000 00 0000 000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</si>
  <si>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</si>
  <si>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</si>
  <si>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2 02 10000 00 0000 151</t>
  </si>
  <si>
    <t>1 08 00000 00 0000 000</t>
  </si>
  <si>
    <t>ГОСУДАРСТВЕННАЯ ПОШЛИНА</t>
  </si>
  <si>
    <t xml:space="preserve">                                               к Решению Совета депутатов Промышленного внутригородского района городского округа Самара</t>
  </si>
  <si>
    <t xml:space="preserve">                                                                     от "_____" _____________ 2018 г. № ____</t>
  </si>
  <si>
    <t>Доходы бюджета Промышленного внутригородского района городского округа Самара Самарской области на 2019 год  по кодам видов доходов, подвидов доходов</t>
  </si>
  <si>
    <t xml:space="preserve">                                                      Приложение № 5</t>
  </si>
  <si>
    <r>
      <t xml:space="preserve">Для того, чтобы уложиться в норматив, расходы по разделу 01 подразделу 04 должны быть </t>
    </r>
    <r>
      <rPr>
        <b/>
        <sz val="14"/>
        <color theme="1"/>
        <rFont val="Calibri"/>
        <family val="2"/>
        <charset val="204"/>
        <scheme val="minor"/>
      </rPr>
      <t>не более 98 284,9 т. р.</t>
    </r>
    <r>
      <rPr>
        <sz val="14"/>
        <color theme="1"/>
        <rFont val="Calibri"/>
        <family val="2"/>
        <charset val="204"/>
        <scheme val="minor"/>
      </rPr>
      <t xml:space="preserve"> (259 053,5 х 37,94% = 98 284,9 т.р.) на данный момент расходы по 0104 100 795,5 т.р., т.о. </t>
    </r>
    <r>
      <rPr>
        <b/>
        <sz val="14"/>
        <color theme="1"/>
        <rFont val="Calibri"/>
        <family val="2"/>
        <charset val="204"/>
        <scheme val="minor"/>
      </rPr>
      <t>превышение норматива на 2 510,6 т.р.</t>
    </r>
  </si>
  <si>
    <t>2 02 10000 00 0000 150</t>
  </si>
  <si>
    <t>2 02 30000 00 0000 150</t>
  </si>
  <si>
    <t>Субвенции бюджетам бюджетной системы Российской Федерации</t>
  </si>
  <si>
    <t>Доходы бюджета Промышленного внутригородского района городского округа Самара Самарской области на 2025 год  по кодам видов доходов, подвидов доходов</t>
  </si>
  <si>
    <t>2 02 20000 00 0000 150</t>
  </si>
  <si>
    <t>Субсидии бюджетам бюджетной системы Российской Федерации (межбюджетные субсидии)</t>
  </si>
  <si>
    <t>1 13 00000 00 0000 000</t>
  </si>
  <si>
    <t xml:space="preserve">ДОХОДЫ ОТ ОКАЗАНИЯ ПЛАТНЫХ УСЛУГ И КОМПЕНСАЦИИ ЗАТРАТ ГОСУДАРСТВА </t>
  </si>
  <si>
    <t xml:space="preserve">                                                      Приложение № 2</t>
  </si>
  <si>
    <t xml:space="preserve">                                               от " 20 " августа 2025 г. № 213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</si>
</sst>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;[Red]\-#,##0.0"/>
    <numFmt numFmtId="165" formatCode="#,##0.0_ ;[Red]\-#,##0.0\ 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indexed="8"/>
      <name val="Calibri"/>
      <family val="2"/>
      <charset val="204"/>
    </font>
    <font>
      <sz val="14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name val="Arial"/>
      <family val="2"/>
      <charset val="204"/>
    </font>
    <font>
      <sz val="11"/>
      <name val="Calibri"/>
      <family val="2"/>
      <charset val="204"/>
      <scheme val="minor"/>
    </font>
    <font>
      <sz val="13"/>
      <color indexed="8"/>
      <name val="Calibri"/>
      <family val="2"/>
      <charset val="204"/>
    </font>
    <font>
      <sz val="13"/>
      <name val="Arial"/>
      <family val="2"/>
      <charset val="204"/>
    </font>
    <font>
      <i/>
      <sz val="13"/>
      <color indexed="8"/>
      <name val="Calibri"/>
      <family val="2"/>
      <charset val="204"/>
    </font>
    <font>
      <b/>
      <sz val="13"/>
      <name val="Arial"/>
      <family val="2"/>
      <charset val="204"/>
    </font>
    <font>
      <b/>
      <sz val="13"/>
      <color indexed="8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1" applyNumberFormat="0">
      <alignment vertical="top" wrapText="1" readingOrder="1"/>
      <protection locked="0"/>
    </xf>
    <xf numFmtId="0" fontId="1" fillId="0" borderId="1" applyNumberFormat="0">
      <alignment horizontal="right" vertical="top"/>
    </xf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6" fillId="0" borderId="1" xfId="1" applyNumberFormat="1" applyFont="1">
      <alignment vertical="top" wrapText="1" readingOrder="1"/>
      <protection locked="0"/>
    </xf>
    <xf numFmtId="164" fontId="6" fillId="0" borderId="1" xfId="2" applyNumberFormat="1" applyFont="1">
      <alignment horizontal="right" vertical="top"/>
    </xf>
    <xf numFmtId="0" fontId="7" fillId="0" borderId="1" xfId="1" applyNumberFormat="1" applyFont="1">
      <alignment vertical="top" wrapText="1" readingOrder="1"/>
      <protection locked="0"/>
    </xf>
    <xf numFmtId="164" fontId="7" fillId="0" borderId="1" xfId="2" applyNumberFormat="1" applyFont="1">
      <alignment horizontal="right" vertical="top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0" fontId="7" fillId="0" borderId="1" xfId="1" applyNumberFormat="1" applyFont="1" applyFill="1">
      <alignment vertical="top" wrapText="1" readingOrder="1"/>
      <protection locked="0"/>
    </xf>
    <xf numFmtId="164" fontId="7" fillId="0" borderId="1" xfId="2" applyNumberFormat="1" applyFont="1" applyFill="1">
      <alignment horizontal="right" vertical="top"/>
    </xf>
    <xf numFmtId="0" fontId="0" fillId="0" borderId="0" xfId="0" applyFill="1"/>
    <xf numFmtId="0" fontId="8" fillId="0" borderId="1" xfId="1" applyNumberFormat="1" applyFont="1">
      <alignment vertical="top" wrapText="1" readingOrder="1"/>
      <protection locked="0"/>
    </xf>
    <xf numFmtId="164" fontId="8" fillId="0" borderId="1" xfId="2" applyNumberFormat="1" applyFont="1">
      <alignment horizontal="right" vertical="top"/>
    </xf>
    <xf numFmtId="0" fontId="9" fillId="0" borderId="0" xfId="0" applyFont="1"/>
    <xf numFmtId="165" fontId="0" fillId="0" borderId="0" xfId="0" applyNumberFormat="1"/>
    <xf numFmtId="0" fontId="10" fillId="0" borderId="0" xfId="0" applyFont="1"/>
    <xf numFmtId="0" fontId="12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0" fontId="17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7" fillId="0" borderId="0" xfId="0" applyFont="1"/>
    <xf numFmtId="0" fontId="19" fillId="0" borderId="0" xfId="0" applyFont="1"/>
    <xf numFmtId="0" fontId="20" fillId="0" borderId="0" xfId="0" applyFont="1" applyAlignment="1">
      <alignment horizontal="right"/>
    </xf>
    <xf numFmtId="0" fontId="21" fillId="0" borderId="0" xfId="0" applyFont="1" applyAlignment="1">
      <alignment horizontal="center"/>
    </xf>
    <xf numFmtId="0" fontId="18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22" fillId="0" borderId="1" xfId="1" applyNumberFormat="1" applyFont="1" applyBorder="1">
      <alignment vertical="top" wrapText="1" readingOrder="1"/>
      <protection locked="0"/>
    </xf>
    <xf numFmtId="164" fontId="22" fillId="2" borderId="1" xfId="2" applyNumberFormat="1" applyFont="1" applyFill="1" applyBorder="1">
      <alignment horizontal="right" vertical="top"/>
    </xf>
    <xf numFmtId="0" fontId="17" fillId="0" borderId="1" xfId="1" applyNumberFormat="1" applyFont="1" applyBorder="1">
      <alignment vertical="top" wrapText="1" readingOrder="1"/>
      <protection locked="0"/>
    </xf>
    <xf numFmtId="0" fontId="17" fillId="0" borderId="1" xfId="1" applyNumberFormat="1" applyFont="1" applyFill="1" applyBorder="1">
      <alignment vertical="top" wrapText="1" readingOrder="1"/>
      <protection locked="0"/>
    </xf>
    <xf numFmtId="164" fontId="17" fillId="2" borderId="1" xfId="2" applyNumberFormat="1" applyFont="1" applyFill="1" applyBorder="1">
      <alignment horizontal="right" vertical="top"/>
    </xf>
    <xf numFmtId="0" fontId="21" fillId="0" borderId="1" xfId="1" applyNumberFormat="1" applyFont="1" applyBorder="1">
      <alignment vertical="top" wrapText="1" readingOrder="1"/>
      <protection locked="0"/>
    </xf>
    <xf numFmtId="164" fontId="21" fillId="2" borderId="1" xfId="2" applyNumberFormat="1" applyFont="1" applyFill="1" applyBorder="1">
      <alignment horizontal="right" vertical="top"/>
    </xf>
    <xf numFmtId="0" fontId="18" fillId="0" borderId="0" xfId="0" applyFont="1"/>
    <xf numFmtId="4" fontId="19" fillId="0" borderId="0" xfId="0" applyNumberFormat="1" applyFont="1" applyFill="1"/>
    <xf numFmtId="0" fontId="19" fillId="0" borderId="0" xfId="0" applyFont="1" applyFill="1"/>
    <xf numFmtId="0" fontId="18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vertical="center"/>
    </xf>
    <xf numFmtId="165" fontId="19" fillId="0" borderId="0" xfId="0" applyNumberFormat="1" applyFont="1"/>
    <xf numFmtId="164" fontId="22" fillId="2" borderId="1" xfId="0" applyNumberFormat="1" applyFont="1" applyFill="1" applyBorder="1" applyAlignment="1">
      <alignment vertical="center"/>
    </xf>
    <xf numFmtId="43" fontId="19" fillId="0" borderId="0" xfId="0" applyNumberFormat="1" applyFont="1" applyBorder="1"/>
    <xf numFmtId="43" fontId="22" fillId="2" borderId="0" xfId="2" applyNumberFormat="1" applyFont="1" applyFill="1" applyBorder="1">
      <alignment horizontal="right" vertical="top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top" wrapText="1"/>
    </xf>
    <xf numFmtId="0" fontId="22" fillId="0" borderId="0" xfId="0" applyFont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top" wrapText="1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 wrapText="1"/>
    </xf>
    <xf numFmtId="0" fontId="16" fillId="0" borderId="0" xfId="0" applyFont="1" applyAlignment="1">
      <alignment vertical="top" wrapText="1"/>
    </xf>
    <xf numFmtId="0" fontId="0" fillId="0" borderId="0" xfId="0" applyAlignment="1">
      <alignment wrapText="1"/>
    </xf>
  </cellXfs>
  <cellStyles count="3">
    <cellStyle name="Данные (редактируемые)" xfId="1"/>
    <cellStyle name="Данные (только для чтения)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5"/>
  <sheetViews>
    <sheetView tabSelected="1" workbookViewId="0">
      <selection activeCell="B4" sqref="B4"/>
    </sheetView>
  </sheetViews>
  <sheetFormatPr defaultRowHeight="15.75" x14ac:dyDescent="0.25"/>
  <cols>
    <col min="1" max="1" width="26.140625" style="26" customWidth="1"/>
    <col min="2" max="2" width="61.42578125" style="26" customWidth="1"/>
    <col min="3" max="3" width="22.140625" style="26" customWidth="1"/>
    <col min="4" max="4" width="16.85546875" style="46" customWidth="1"/>
    <col min="5" max="5" width="13.28515625" style="26" customWidth="1"/>
    <col min="6" max="16384" width="9.140625" style="26"/>
  </cols>
  <sheetData>
    <row r="1" spans="1:4" x14ac:dyDescent="0.25">
      <c r="A1" s="25"/>
      <c r="B1" s="48" t="s">
        <v>36</v>
      </c>
      <c r="C1" s="48"/>
    </row>
    <row r="2" spans="1:4" ht="41.25" customHeight="1" x14ac:dyDescent="0.25">
      <c r="A2" s="25"/>
      <c r="B2" s="49" t="s">
        <v>23</v>
      </c>
      <c r="C2" s="49"/>
    </row>
    <row r="3" spans="1:4" x14ac:dyDescent="0.25">
      <c r="A3" s="27"/>
      <c r="B3" s="48" t="s">
        <v>37</v>
      </c>
      <c r="C3" s="48"/>
    </row>
    <row r="4" spans="1:4" ht="32.25" customHeight="1" x14ac:dyDescent="0.25">
      <c r="A4" s="27"/>
      <c r="B4" s="28"/>
      <c r="C4" s="29"/>
    </row>
    <row r="5" spans="1:4" ht="26.25" customHeight="1" x14ac:dyDescent="0.25">
      <c r="A5" s="50" t="s">
        <v>31</v>
      </c>
      <c r="B5" s="50"/>
      <c r="C5" s="50"/>
    </row>
    <row r="6" spans="1:4" x14ac:dyDescent="0.25">
      <c r="A6" s="50"/>
      <c r="B6" s="50"/>
      <c r="C6" s="50"/>
    </row>
    <row r="7" spans="1:4" x14ac:dyDescent="0.25">
      <c r="A7" s="30"/>
      <c r="B7" s="25"/>
      <c r="C7" s="23" t="s">
        <v>0</v>
      </c>
    </row>
    <row r="8" spans="1:4" ht="23.25" customHeight="1" x14ac:dyDescent="0.25">
      <c r="A8" s="24" t="s">
        <v>1</v>
      </c>
      <c r="B8" s="24" t="s">
        <v>2</v>
      </c>
      <c r="C8" s="24" t="s">
        <v>3</v>
      </c>
    </row>
    <row r="9" spans="1:4" ht="23.25" customHeight="1" x14ac:dyDescent="0.25">
      <c r="A9" s="31" t="s">
        <v>4</v>
      </c>
      <c r="B9" s="31" t="s">
        <v>5</v>
      </c>
      <c r="C9" s="32">
        <f>C10+C13+C15+C14</f>
        <v>36247.600000000006</v>
      </c>
      <c r="D9" s="47"/>
    </row>
    <row r="10" spans="1:4" ht="24.75" customHeight="1" x14ac:dyDescent="0.25">
      <c r="A10" s="31" t="s">
        <v>9</v>
      </c>
      <c r="B10" s="31" t="s">
        <v>10</v>
      </c>
      <c r="C10" s="32">
        <f>C11+C12</f>
        <v>28915.600000000002</v>
      </c>
      <c r="D10" s="47"/>
    </row>
    <row r="11" spans="1:4" ht="22.5" customHeight="1" x14ac:dyDescent="0.25">
      <c r="A11" s="33" t="s">
        <v>11</v>
      </c>
      <c r="B11" s="34" t="s">
        <v>12</v>
      </c>
      <c r="C11" s="35">
        <f>18945.5+333.2</f>
        <v>19278.7</v>
      </c>
    </row>
    <row r="12" spans="1:4" ht="19.5" customHeight="1" x14ac:dyDescent="0.25">
      <c r="A12" s="33" t="s">
        <v>13</v>
      </c>
      <c r="B12" s="34" t="s">
        <v>14</v>
      </c>
      <c r="C12" s="35">
        <f>9290.7+346.2</f>
        <v>9636.9000000000015</v>
      </c>
    </row>
    <row r="13" spans="1:4" s="38" customFormat="1" ht="24" customHeight="1" x14ac:dyDescent="0.25">
      <c r="A13" s="36" t="s">
        <v>21</v>
      </c>
      <c r="B13" s="36" t="s">
        <v>22</v>
      </c>
      <c r="C13" s="37">
        <v>100</v>
      </c>
      <c r="D13" s="46"/>
    </row>
    <row r="14" spans="1:4" s="38" customFormat="1" ht="31.5" x14ac:dyDescent="0.25">
      <c r="A14" s="36" t="s">
        <v>34</v>
      </c>
      <c r="B14" s="36" t="s">
        <v>35</v>
      </c>
      <c r="C14" s="37">
        <f>3576.7-4.7</f>
        <v>3572</v>
      </c>
      <c r="D14" s="46"/>
    </row>
    <row r="15" spans="1:4" ht="21.75" customHeight="1" x14ac:dyDescent="0.25">
      <c r="A15" s="31" t="s">
        <v>15</v>
      </c>
      <c r="B15" s="31" t="s">
        <v>16</v>
      </c>
      <c r="C15" s="32">
        <f>1800+1860</f>
        <v>3660</v>
      </c>
    </row>
    <row r="16" spans="1:4" ht="21" customHeight="1" x14ac:dyDescent="0.25">
      <c r="A16" s="31" t="s">
        <v>6</v>
      </c>
      <c r="B16" s="31" t="s">
        <v>7</v>
      </c>
      <c r="C16" s="32">
        <f>C17</f>
        <v>150733.70000000001</v>
      </c>
    </row>
    <row r="17" spans="1:5" ht="47.25" x14ac:dyDescent="0.25">
      <c r="A17" s="31" t="s">
        <v>17</v>
      </c>
      <c r="B17" s="31" t="s">
        <v>18</v>
      </c>
      <c r="C17" s="32">
        <f>C18+C20+C19</f>
        <v>150733.70000000001</v>
      </c>
      <c r="D17" s="47"/>
    </row>
    <row r="18" spans="1:5" s="40" customFormat="1" ht="31.5" x14ac:dyDescent="0.25">
      <c r="A18" s="34" t="s">
        <v>28</v>
      </c>
      <c r="B18" s="34" t="s">
        <v>19</v>
      </c>
      <c r="C18" s="35">
        <f>119783-1118.5+13430+211.7</f>
        <v>132306.20000000001</v>
      </c>
      <c r="D18" s="46"/>
      <c r="E18" s="39"/>
    </row>
    <row r="19" spans="1:5" s="40" customFormat="1" ht="31.5" x14ac:dyDescent="0.25">
      <c r="A19" s="34" t="s">
        <v>32</v>
      </c>
      <c r="B19" s="34" t="s">
        <v>33</v>
      </c>
      <c r="C19" s="35">
        <f>13556.1+1915.4</f>
        <v>15471.5</v>
      </c>
      <c r="D19" s="46"/>
      <c r="E19" s="39"/>
    </row>
    <row r="20" spans="1:5" s="40" customFormat="1" ht="31.5" x14ac:dyDescent="0.25">
      <c r="A20" s="34" t="s">
        <v>29</v>
      </c>
      <c r="B20" s="41" t="s">
        <v>30</v>
      </c>
      <c r="C20" s="35">
        <v>2956</v>
      </c>
      <c r="D20" s="46"/>
    </row>
    <row r="21" spans="1:5" ht="25.5" customHeight="1" x14ac:dyDescent="0.25">
      <c r="A21" s="42"/>
      <c r="B21" s="43" t="s">
        <v>8</v>
      </c>
      <c r="C21" s="45">
        <f>C9+C16</f>
        <v>186981.30000000002</v>
      </c>
    </row>
    <row r="24" spans="1:5" x14ac:dyDescent="0.25">
      <c r="C24" s="44"/>
    </row>
    <row r="25" spans="1:5" x14ac:dyDescent="0.25">
      <c r="C25" s="44"/>
    </row>
  </sheetData>
  <protectedRanges>
    <protectedRange sqref="A9:A19" name="krista_tf_3543_0_0"/>
    <protectedRange sqref="B9:B19" name="krista_tf_3556_0_0"/>
    <protectedRange sqref="A20" name="krista_tf_3543_0_0_1_1_1"/>
    <protectedRange sqref="B20" name="krista_tf_3556_0_0_1_1_1"/>
  </protectedRanges>
  <mergeCells count="4">
    <mergeCell ref="B1:C1"/>
    <mergeCell ref="B2:C2"/>
    <mergeCell ref="B3:C3"/>
    <mergeCell ref="A5:C6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workbookViewId="0">
      <selection activeCell="E19" sqref="E19"/>
    </sheetView>
  </sheetViews>
  <sheetFormatPr defaultRowHeight="15" x14ac:dyDescent="0.25"/>
  <cols>
    <col min="1" max="1" width="24.7109375" bestFit="1" customWidth="1"/>
    <col min="2" max="2" width="60.42578125" customWidth="1"/>
    <col min="3" max="3" width="42.140625" customWidth="1"/>
    <col min="4" max="4" width="9.42578125" bestFit="1" customWidth="1"/>
  </cols>
  <sheetData>
    <row r="1" spans="1:5" ht="17.25" x14ac:dyDescent="0.3">
      <c r="A1" s="19"/>
      <c r="B1" s="51" t="s">
        <v>26</v>
      </c>
      <c r="C1" s="51"/>
    </row>
    <row r="2" spans="1:5" ht="41.25" customHeight="1" x14ac:dyDescent="0.3">
      <c r="A2" s="19"/>
      <c r="B2" s="52" t="s">
        <v>23</v>
      </c>
      <c r="C2" s="52"/>
    </row>
    <row r="3" spans="1:5" ht="17.25" x14ac:dyDescent="0.3">
      <c r="A3" s="20"/>
      <c r="B3" s="53" t="s">
        <v>24</v>
      </c>
      <c r="C3" s="53"/>
    </row>
    <row r="4" spans="1:5" ht="32.25" customHeight="1" x14ac:dyDescent="0.3">
      <c r="A4" s="20"/>
      <c r="B4" s="21"/>
      <c r="C4" s="22"/>
    </row>
    <row r="5" spans="1:5" ht="5.25" customHeight="1" x14ac:dyDescent="0.25">
      <c r="A5" s="54" t="s">
        <v>25</v>
      </c>
      <c r="B5" s="54"/>
      <c r="C5" s="54"/>
    </row>
    <row r="6" spans="1:5" ht="44.25" customHeight="1" x14ac:dyDescent="0.25">
      <c r="A6" s="54"/>
      <c r="B6" s="54"/>
      <c r="C6" s="54"/>
    </row>
    <row r="7" spans="1:5" ht="18.75" x14ac:dyDescent="0.3">
      <c r="A7" s="2"/>
      <c r="B7" s="1"/>
      <c r="C7" s="3" t="s">
        <v>0</v>
      </c>
    </row>
    <row r="8" spans="1:5" x14ac:dyDescent="0.25">
      <c r="A8" s="4" t="s">
        <v>1</v>
      </c>
      <c r="B8" s="4" t="s">
        <v>2</v>
      </c>
      <c r="C8" s="4" t="s">
        <v>3</v>
      </c>
    </row>
    <row r="9" spans="1:5" x14ac:dyDescent="0.25">
      <c r="A9" s="5" t="s">
        <v>4</v>
      </c>
      <c r="B9" s="5" t="s">
        <v>5</v>
      </c>
      <c r="C9" s="6">
        <f>C10+C13+C14</f>
        <v>138121</v>
      </c>
      <c r="D9" s="18"/>
      <c r="E9" s="18"/>
    </row>
    <row r="10" spans="1:5" x14ac:dyDescent="0.25">
      <c r="A10" s="5" t="s">
        <v>9</v>
      </c>
      <c r="B10" s="5" t="s">
        <v>10</v>
      </c>
      <c r="C10" s="6">
        <f>C11+C12</f>
        <v>134786</v>
      </c>
    </row>
    <row r="11" spans="1:5" x14ac:dyDescent="0.25">
      <c r="A11" s="7" t="s">
        <v>11</v>
      </c>
      <c r="B11" s="7" t="s">
        <v>12</v>
      </c>
      <c r="C11" s="8">
        <v>98641.8</v>
      </c>
    </row>
    <row r="12" spans="1:5" x14ac:dyDescent="0.25">
      <c r="A12" s="7" t="s">
        <v>13</v>
      </c>
      <c r="B12" s="7" t="s">
        <v>14</v>
      </c>
      <c r="C12" s="8">
        <v>36144.199999999997</v>
      </c>
    </row>
    <row r="13" spans="1:5" s="17" customFormat="1" x14ac:dyDescent="0.25">
      <c r="A13" s="15" t="s">
        <v>21</v>
      </c>
      <c r="B13" s="15" t="s">
        <v>22</v>
      </c>
      <c r="C13" s="16">
        <v>335</v>
      </c>
    </row>
    <row r="14" spans="1:5" x14ac:dyDescent="0.25">
      <c r="A14" s="5" t="s">
        <v>15</v>
      </c>
      <c r="B14" s="5" t="s">
        <v>16</v>
      </c>
      <c r="C14" s="6">
        <v>3000</v>
      </c>
    </row>
    <row r="15" spans="1:5" x14ac:dyDescent="0.25">
      <c r="A15" s="5" t="s">
        <v>6</v>
      </c>
      <c r="B15" s="5" t="s">
        <v>7</v>
      </c>
      <c r="C15" s="6">
        <f>C16</f>
        <v>120932.5</v>
      </c>
    </row>
    <row r="16" spans="1:5" ht="45" x14ac:dyDescent="0.25">
      <c r="A16" s="5" t="s">
        <v>17</v>
      </c>
      <c r="B16" s="5" t="s">
        <v>18</v>
      </c>
      <c r="C16" s="6">
        <f>C17</f>
        <v>120932.5</v>
      </c>
    </row>
    <row r="17" spans="1:3" s="14" customFormat="1" ht="28.5" x14ac:dyDescent="0.25">
      <c r="A17" s="12" t="s">
        <v>20</v>
      </c>
      <c r="B17" s="12" t="s">
        <v>19</v>
      </c>
      <c r="C17" s="13">
        <v>120932.5</v>
      </c>
    </row>
    <row r="18" spans="1:3" x14ac:dyDescent="0.25">
      <c r="A18" s="9"/>
      <c r="B18" s="10" t="s">
        <v>8</v>
      </c>
      <c r="C18" s="11">
        <f>C9+C15</f>
        <v>259053.5</v>
      </c>
    </row>
    <row r="21" spans="1:3" ht="95.25" customHeight="1" x14ac:dyDescent="0.25">
      <c r="B21" s="55" t="s">
        <v>27</v>
      </c>
      <c r="C21" s="56"/>
    </row>
  </sheetData>
  <protectedRanges>
    <protectedRange sqref="A9:A17" name="krista_tf_3543_0_0"/>
    <protectedRange sqref="B9:B17" name="krista_tf_3556_0_0"/>
  </protectedRanges>
  <mergeCells count="5">
    <mergeCell ref="B1:C1"/>
    <mergeCell ref="B2:C2"/>
    <mergeCell ref="B3:C3"/>
    <mergeCell ref="A5:C6"/>
    <mergeCell ref="B21:C21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2020</vt:lpstr>
      <vt:lpstr>пояснения 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Власова Ирина Мулевна</dc:creator>
  <cp:lastModifiedBy>Игнатова Антонина Ивановна</cp:lastModifiedBy>
  <cp:lastPrinted>2025-08-21T12:27:20Z</cp:lastPrinted>
  <dcterms:created xsi:type="dcterms:W3CDTF">2016-10-05T07:54:25Z</dcterms:created>
  <dcterms:modified xsi:type="dcterms:W3CDTF">2025-08-21T12:27:32Z</dcterms:modified>
</cp:coreProperties>
</file>